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a97606da6216ddd0/デスクトップ/2026_04 令和のKCS VXO基板（逓倍波）/送付用/"/>
    </mc:Choice>
  </mc:AlternateContent>
  <xr:revisionPtr revIDLastSave="165" documentId="13_ncr:1_{37DE2DC8-CB53-4EE5-848D-D5E4DD365527}" xr6:coauthVersionLast="47" xr6:coauthVersionMax="47" xr10:uidLastSave="{B1A28E34-7924-4AFD-B8D9-28461B1C8803}"/>
  <bookViews>
    <workbookView xWindow="-108" yWindow="-108" windowWidth="23256" windowHeight="12456" xr2:uid="{00000000-000D-0000-FFFF-FFFF00000000}"/>
  </bookViews>
  <sheets>
    <sheet name="スプリアスの計算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1" l="1"/>
  <c r="I6" i="1"/>
  <c r="N10" i="1"/>
  <c r="D34" i="1" l="1"/>
  <c r="D33" i="1"/>
  <c r="D32" i="1"/>
  <c r="D31" i="1"/>
  <c r="D30" i="1"/>
  <c r="D29" i="1"/>
  <c r="D28" i="1"/>
  <c r="D27" i="1"/>
  <c r="D26" i="1"/>
  <c r="D25" i="1"/>
  <c r="N24" i="1"/>
  <c r="M24" i="1"/>
  <c r="L24" i="1"/>
  <c r="K24" i="1"/>
  <c r="J24" i="1"/>
  <c r="I24" i="1"/>
  <c r="H24" i="1"/>
  <c r="G24" i="1"/>
  <c r="F24" i="1"/>
  <c r="E24" i="1"/>
  <c r="M10" i="1"/>
  <c r="L10" i="1"/>
  <c r="K10" i="1"/>
  <c r="J10" i="1"/>
  <c r="I10" i="1"/>
  <c r="H10" i="1"/>
  <c r="G10" i="1"/>
  <c r="F10" i="1"/>
  <c r="E10" i="1"/>
  <c r="D20" i="1"/>
  <c r="D19" i="1"/>
  <c r="D18" i="1"/>
  <c r="D17" i="1"/>
  <c r="D16" i="1"/>
  <c r="D15" i="1"/>
  <c r="D14" i="1"/>
  <c r="D13" i="1"/>
  <c r="D12" i="1"/>
  <c r="N12" i="1" s="1"/>
  <c r="D11" i="1"/>
  <c r="E13" i="1" l="1"/>
  <c r="G13" i="1"/>
  <c r="I13" i="1"/>
  <c r="K13" i="1"/>
  <c r="M13" i="1"/>
  <c r="F12" i="1"/>
  <c r="H12" i="1"/>
  <c r="J12" i="1"/>
  <c r="L12" i="1"/>
  <c r="E31" i="1"/>
  <c r="E33" i="1"/>
  <c r="E27" i="1"/>
  <c r="E29" i="1"/>
  <c r="E25" i="1"/>
  <c r="E32" i="1"/>
  <c r="E26" i="1"/>
  <c r="E30" i="1"/>
  <c r="E34" i="1"/>
  <c r="E28" i="1"/>
  <c r="G26" i="1"/>
  <c r="G28" i="1"/>
  <c r="G30" i="1"/>
  <c r="G32" i="1"/>
  <c r="G34" i="1"/>
  <c r="G25" i="1"/>
  <c r="G29" i="1"/>
  <c r="G33" i="1"/>
  <c r="G27" i="1"/>
  <c r="G31" i="1"/>
  <c r="I26" i="1"/>
  <c r="I28" i="1"/>
  <c r="I30" i="1"/>
  <c r="I32" i="1"/>
  <c r="I34" i="1"/>
  <c r="I25" i="1"/>
  <c r="I27" i="1"/>
  <c r="I29" i="1"/>
  <c r="I31" i="1"/>
  <c r="I33" i="1"/>
  <c r="K26" i="1"/>
  <c r="K28" i="1"/>
  <c r="K30" i="1"/>
  <c r="K32" i="1"/>
  <c r="K34" i="1"/>
  <c r="K25" i="1"/>
  <c r="K27" i="1"/>
  <c r="K29" i="1"/>
  <c r="K31" i="1"/>
  <c r="K33" i="1"/>
  <c r="M26" i="1"/>
  <c r="M28" i="1"/>
  <c r="M30" i="1"/>
  <c r="M32" i="1"/>
  <c r="M34" i="1"/>
  <c r="M25" i="1"/>
  <c r="M27" i="1"/>
  <c r="M29" i="1"/>
  <c r="M31" i="1"/>
  <c r="M33" i="1"/>
  <c r="F27" i="1"/>
  <c r="F29" i="1"/>
  <c r="F31" i="1"/>
  <c r="F33" i="1"/>
  <c r="F26" i="1"/>
  <c r="F30" i="1"/>
  <c r="F34" i="1"/>
  <c r="F28" i="1"/>
  <c r="F32" i="1"/>
  <c r="F25" i="1"/>
  <c r="H27" i="1"/>
  <c r="H29" i="1"/>
  <c r="H31" i="1"/>
  <c r="H33" i="1"/>
  <c r="H28" i="1"/>
  <c r="H32" i="1"/>
  <c r="H25" i="1"/>
  <c r="H26" i="1"/>
  <c r="H30" i="1"/>
  <c r="H34" i="1"/>
  <c r="J27" i="1"/>
  <c r="J29" i="1"/>
  <c r="J31" i="1"/>
  <c r="J33" i="1"/>
  <c r="J26" i="1"/>
  <c r="J28" i="1"/>
  <c r="J30" i="1"/>
  <c r="J32" i="1"/>
  <c r="J34" i="1"/>
  <c r="J25" i="1"/>
  <c r="L27" i="1"/>
  <c r="L29" i="1"/>
  <c r="L31" i="1"/>
  <c r="L33" i="1"/>
  <c r="L26" i="1"/>
  <c r="L28" i="1"/>
  <c r="L30" i="1"/>
  <c r="L32" i="1"/>
  <c r="L34" i="1"/>
  <c r="L25" i="1"/>
  <c r="N27" i="1"/>
  <c r="N29" i="1"/>
  <c r="N31" i="1"/>
  <c r="N33" i="1"/>
  <c r="N26" i="1"/>
  <c r="N28" i="1"/>
  <c r="N30" i="1"/>
  <c r="N32" i="1"/>
  <c r="N34" i="1"/>
  <c r="N25" i="1"/>
  <c r="E20" i="1"/>
  <c r="E16" i="1"/>
  <c r="E12" i="1"/>
  <c r="G20" i="1"/>
  <c r="G16" i="1"/>
  <c r="G12" i="1"/>
  <c r="I20" i="1"/>
  <c r="I16" i="1"/>
  <c r="I12" i="1"/>
  <c r="K20" i="1"/>
  <c r="K16" i="1"/>
  <c r="K12" i="1"/>
  <c r="M20" i="1"/>
  <c r="M16" i="1"/>
  <c r="M12" i="1"/>
  <c r="E11" i="1"/>
  <c r="E18" i="1"/>
  <c r="E14" i="1"/>
  <c r="G11" i="1"/>
  <c r="G18" i="1"/>
  <c r="G14" i="1"/>
  <c r="I11" i="1"/>
  <c r="I18" i="1"/>
  <c r="I14" i="1"/>
  <c r="K11" i="1"/>
  <c r="K18" i="1"/>
  <c r="K14" i="1"/>
  <c r="M11" i="1"/>
  <c r="M18" i="1"/>
  <c r="M14" i="1"/>
  <c r="F19" i="1"/>
  <c r="F17" i="1"/>
  <c r="F15" i="1"/>
  <c r="F13" i="1"/>
  <c r="H19" i="1"/>
  <c r="H17" i="1"/>
  <c r="H15" i="1"/>
  <c r="H13" i="1"/>
  <c r="J19" i="1"/>
  <c r="J17" i="1"/>
  <c r="J15" i="1"/>
  <c r="J13" i="1"/>
  <c r="L19" i="1"/>
  <c r="L17" i="1"/>
  <c r="L15" i="1"/>
  <c r="L13" i="1"/>
  <c r="N19" i="1"/>
  <c r="N17" i="1"/>
  <c r="N15" i="1"/>
  <c r="N13" i="1"/>
  <c r="E19" i="1"/>
  <c r="E17" i="1"/>
  <c r="E15" i="1"/>
  <c r="F11" i="1"/>
  <c r="F20" i="1"/>
  <c r="F18" i="1"/>
  <c r="F16" i="1"/>
  <c r="F14" i="1"/>
  <c r="G19" i="1"/>
  <c r="G17" i="1"/>
  <c r="G15" i="1"/>
  <c r="H11" i="1"/>
  <c r="H20" i="1"/>
  <c r="H18" i="1"/>
  <c r="H16" i="1"/>
  <c r="H14" i="1"/>
  <c r="I19" i="1"/>
  <c r="I17" i="1"/>
  <c r="I15" i="1"/>
  <c r="J11" i="1"/>
  <c r="J20" i="1"/>
  <c r="J18" i="1"/>
  <c r="J16" i="1"/>
  <c r="J14" i="1"/>
  <c r="K19" i="1"/>
  <c r="K17" i="1"/>
  <c r="K15" i="1"/>
  <c r="L11" i="1"/>
  <c r="L20" i="1"/>
  <c r="L18" i="1"/>
  <c r="L16" i="1"/>
  <c r="L14" i="1"/>
  <c r="M19" i="1"/>
  <c r="M17" i="1"/>
  <c r="M15" i="1"/>
  <c r="N11" i="1"/>
  <c r="N20" i="1"/>
  <c r="N18" i="1"/>
  <c r="N16" i="1"/>
  <c r="N14" i="1"/>
</calcChain>
</file>

<file path=xl/sharedStrings.xml><?xml version="1.0" encoding="utf-8"?>
<sst xmlns="http://schemas.openxmlformats.org/spreadsheetml/2006/main" count="60" uniqueCount="26">
  <si>
    <t>スプリアスの計算</t>
    <rPh sb="6" eb="8">
      <t>ケイサン</t>
    </rPh>
    <phoneticPr fontId="1"/>
  </si>
  <si>
    <t>ＭＨｚ</t>
    <phoneticPr fontId="1"/>
  </si>
  <si>
    <t>ＭＨｚ</t>
    <phoneticPr fontId="1"/>
  </si>
  <si>
    <t>ＭＨｚから</t>
    <phoneticPr fontId="1"/>
  </si>
  <si>
    <t>差</t>
    <rPh sb="0" eb="1">
      <t>サ</t>
    </rPh>
    <phoneticPr fontId="1"/>
  </si>
  <si>
    <t>和</t>
    <rPh sb="0" eb="1">
      <t>ワ</t>
    </rPh>
    <phoneticPr fontId="1"/>
  </si>
  <si>
    <t>×1</t>
    <phoneticPr fontId="1"/>
  </si>
  <si>
    <t>×2</t>
  </si>
  <si>
    <t>×3</t>
  </si>
  <si>
    <t>×4</t>
  </si>
  <si>
    <t>×5</t>
  </si>
  <si>
    <t>×6</t>
  </si>
  <si>
    <t>×7</t>
  </si>
  <si>
    <t>×8</t>
  </si>
  <si>
    <t>×9</t>
  </si>
  <si>
    <t>×10</t>
  </si>
  <si>
    <t>×1</t>
    <phoneticPr fontId="1"/>
  </si>
  <si>
    <t>ＭＨｚのセルを着色</t>
    <rPh sb="7" eb="9">
      <t>チャクショク</t>
    </rPh>
    <phoneticPr fontId="1"/>
  </si>
  <si>
    <t>ｆ１</t>
    <phoneticPr fontId="1"/>
  </si>
  <si>
    <t>着色→</t>
    <rPh sb="0" eb="2">
      <t>チャクショク</t>
    </rPh>
    <phoneticPr fontId="1"/>
  </si>
  <si>
    <t>スパン＝</t>
    <phoneticPr fontId="1"/>
  </si>
  <si>
    <t>（MHｚ）</t>
    <phoneticPr fontId="1"/>
  </si>
  <si>
    <t>ｆ2（MHｚ）</t>
    <phoneticPr fontId="1"/>
  </si>
  <si>
    <t>LO   ｆ2＝</t>
    <phoneticPr fontId="1"/>
  </si>
  <si>
    <t xml:space="preserve"> キャリア   ｆ１＝</t>
    <phoneticPr fontId="1"/>
  </si>
  <si>
    <t>中心 ｆ＝</t>
    <rPh sb="0" eb="2">
      <t>チュウシン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</si>
</sst>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0" fillId="2" borderId="1" xfId="0" applyNumberFormat="1" applyFill="1" applyBorder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/>
    </xf>
    <xf numFmtId="176" fontId="0" fillId="0" borderId="13" xfId="0" applyNumberFormat="1" applyBorder="1">
      <alignment vertical="center"/>
    </xf>
    <xf numFmtId="176" fontId="0" fillId="0" borderId="8" xfId="0" applyNumberFormat="1" applyBorder="1">
      <alignment vertical="center"/>
    </xf>
    <xf numFmtId="176" fontId="0" fillId="0" borderId="4" xfId="0" applyNumberFormat="1" applyBorder="1">
      <alignment vertical="center"/>
    </xf>
    <xf numFmtId="176" fontId="0" fillId="0" borderId="9" xfId="0" applyNumberFormat="1" applyBorder="1">
      <alignment vertical="center"/>
    </xf>
    <xf numFmtId="176" fontId="0" fillId="0" borderId="6" xfId="0" applyNumberFormat="1" applyBorder="1">
      <alignment vertical="center"/>
    </xf>
    <xf numFmtId="176" fontId="0" fillId="0" borderId="2" xfId="0" applyNumberFormat="1" applyBorder="1">
      <alignment vertical="center"/>
    </xf>
    <xf numFmtId="0" fontId="0" fillId="3" borderId="0" xfId="0" applyFill="1">
      <alignment vertical="center"/>
    </xf>
    <xf numFmtId="176" fontId="0" fillId="2" borderId="1" xfId="0" applyNumberFormat="1" applyFill="1" applyBorder="1">
      <alignment vertical="center"/>
    </xf>
    <xf numFmtId="176" fontId="0" fillId="0" borderId="10" xfId="0" applyNumberFormat="1" applyBorder="1">
      <alignment vertical="center"/>
    </xf>
    <xf numFmtId="176" fontId="0" fillId="0" borderId="5" xfId="0" applyNumberFormat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</cellXfs>
  <cellStyles count="1">
    <cellStyle name="標準" xfId="0" builtinId="0"/>
  </cellStyles>
  <dxfs count="1">
    <dxf>
      <fill>
        <patternFill>
          <bgColor rgb="FFCADFF2"/>
        </patternFill>
      </fill>
    </dxf>
  </dxfs>
  <tableStyles count="0" defaultTableStyle="TableStyleMedium2" defaultPivotStyle="PivotStyleLight16"/>
  <colors>
    <mruColors>
      <color rgb="FFCADF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586740</xdr:colOff>
      <xdr:row>7</xdr:row>
      <xdr:rowOff>68580</xdr:rowOff>
    </xdr:from>
    <xdr:to>
      <xdr:col>8</xdr:col>
      <xdr:colOff>198120</xdr:colOff>
      <xdr:row>7</xdr:row>
      <xdr:rowOff>83820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8A079599-A0FA-73B2-B0FA-F851974978CE}"/>
            </a:ext>
          </a:extLst>
        </xdr:cNvPr>
        <xdr:cNvCxnSpPr/>
      </xdr:nvCxnSpPr>
      <xdr:spPr>
        <a:xfrm flipV="1">
          <a:off x="2674620" y="1272540"/>
          <a:ext cx="2049780" cy="15240"/>
        </a:xfrm>
        <a:prstGeom prst="straightConnector1">
          <a:avLst/>
        </a:prstGeom>
        <a:ln w="95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579120</xdr:colOff>
      <xdr:row>21</xdr:row>
      <xdr:rowOff>53340</xdr:rowOff>
    </xdr:from>
    <xdr:to>
      <xdr:col>8</xdr:col>
      <xdr:colOff>190500</xdr:colOff>
      <xdr:row>21</xdr:row>
      <xdr:rowOff>68580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E23C0B38-1AF4-A885-2F90-5B9FF23BAC0A}"/>
            </a:ext>
          </a:extLst>
        </xdr:cNvPr>
        <xdr:cNvCxnSpPr/>
      </xdr:nvCxnSpPr>
      <xdr:spPr>
        <a:xfrm flipV="1">
          <a:off x="2667000" y="3619500"/>
          <a:ext cx="2049780" cy="15240"/>
        </a:xfrm>
        <a:prstGeom prst="straightConnector1">
          <a:avLst/>
        </a:prstGeom>
        <a:ln w="95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274320</xdr:colOff>
      <xdr:row>12</xdr:row>
      <xdr:rowOff>7620</xdr:rowOff>
    </xdr:from>
    <xdr:to>
      <xdr:col>1</xdr:col>
      <xdr:colOff>289560</xdr:colOff>
      <xdr:row>18</xdr:row>
      <xdr:rowOff>53340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5FC4E83E-CE6B-2396-DC93-502EEFD40E74}"/>
            </a:ext>
          </a:extLst>
        </xdr:cNvPr>
        <xdr:cNvCxnSpPr/>
      </xdr:nvCxnSpPr>
      <xdr:spPr>
        <a:xfrm flipH="1">
          <a:off x="533400" y="2065020"/>
          <a:ext cx="15240" cy="1051560"/>
        </a:xfrm>
        <a:prstGeom prst="straightConnector1">
          <a:avLst/>
        </a:prstGeom>
        <a:ln w="95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274320</xdr:colOff>
      <xdr:row>26</xdr:row>
      <xdr:rowOff>30480</xdr:rowOff>
    </xdr:from>
    <xdr:to>
      <xdr:col>1</xdr:col>
      <xdr:colOff>289560</xdr:colOff>
      <xdr:row>32</xdr:row>
      <xdr:rowOff>76200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F810D1DB-DF48-4DC4-9F49-497537CA2760}"/>
            </a:ext>
          </a:extLst>
        </xdr:cNvPr>
        <xdr:cNvCxnSpPr/>
      </xdr:nvCxnSpPr>
      <xdr:spPr>
        <a:xfrm flipH="1">
          <a:off x="533400" y="4450080"/>
          <a:ext cx="15240" cy="1051560"/>
        </a:xfrm>
        <a:prstGeom prst="straightConnector1">
          <a:avLst/>
        </a:prstGeom>
        <a:ln w="95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34"/>
  <sheetViews>
    <sheetView showGridLines="0" tabSelected="1" workbookViewId="0">
      <selection activeCell="Q30" sqref="Q30"/>
    </sheetView>
  </sheetViews>
  <sheetFormatPr defaultRowHeight="13.2" x14ac:dyDescent="0.2"/>
  <cols>
    <col min="1" max="1" width="3.77734375" customWidth="1"/>
    <col min="4" max="4" width="10" bestFit="1" customWidth="1"/>
  </cols>
  <sheetData>
    <row r="2" spans="2:14" x14ac:dyDescent="0.2">
      <c r="C2" t="s">
        <v>0</v>
      </c>
    </row>
    <row r="3" spans="2:14" ht="13.8" thickBot="1" x14ac:dyDescent="0.25"/>
    <row r="4" spans="2:14" ht="13.8" thickBot="1" x14ac:dyDescent="0.25">
      <c r="C4" s="6" t="s">
        <v>24</v>
      </c>
      <c r="D4" s="1">
        <v>11.2735</v>
      </c>
      <c r="E4" t="s">
        <v>1</v>
      </c>
      <c r="F4" s="6" t="s">
        <v>23</v>
      </c>
      <c r="G4" s="16">
        <v>13</v>
      </c>
      <c r="H4" t="s">
        <v>2</v>
      </c>
    </row>
    <row r="5" spans="2:14" ht="13.8" thickBot="1" x14ac:dyDescent="0.25"/>
    <row r="6" spans="2:14" ht="13.8" thickBot="1" x14ac:dyDescent="0.25">
      <c r="B6" s="7" t="s">
        <v>19</v>
      </c>
      <c r="C6" s="6" t="s">
        <v>25</v>
      </c>
      <c r="D6" s="16">
        <v>50.273499999999999</v>
      </c>
      <c r="E6" t="s">
        <v>1</v>
      </c>
      <c r="F6" s="6" t="s">
        <v>20</v>
      </c>
      <c r="G6" s="5">
        <v>5</v>
      </c>
      <c r="H6" t="s">
        <v>1</v>
      </c>
      <c r="I6" s="15">
        <f>D6-G6/2</f>
        <v>47.773499999999999</v>
      </c>
      <c r="J6" t="s">
        <v>3</v>
      </c>
      <c r="K6" s="15">
        <f>D6+G6/2</f>
        <v>52.773499999999999</v>
      </c>
      <c r="L6" t="s">
        <v>17</v>
      </c>
    </row>
    <row r="8" spans="2:14" x14ac:dyDescent="0.2">
      <c r="E8" s="8" t="s">
        <v>22</v>
      </c>
    </row>
    <row r="9" spans="2:14" x14ac:dyDescent="0.2">
      <c r="C9" s="19" t="s">
        <v>5</v>
      </c>
      <c r="D9" s="20"/>
      <c r="E9" s="3" t="s">
        <v>6</v>
      </c>
      <c r="F9" s="2" t="s">
        <v>7</v>
      </c>
      <c r="G9" s="2" t="s">
        <v>8</v>
      </c>
      <c r="H9" s="2" t="s">
        <v>9</v>
      </c>
      <c r="I9" s="2" t="s">
        <v>10</v>
      </c>
      <c r="J9" s="2" t="s">
        <v>11</v>
      </c>
      <c r="K9" s="2" t="s">
        <v>12</v>
      </c>
      <c r="L9" s="2" t="s">
        <v>13</v>
      </c>
      <c r="M9" s="2" t="s">
        <v>14</v>
      </c>
      <c r="N9" s="2" t="s">
        <v>15</v>
      </c>
    </row>
    <row r="10" spans="2:14" ht="13.8" thickBot="1" x14ac:dyDescent="0.25">
      <c r="C10" s="21"/>
      <c r="D10" s="22"/>
      <c r="E10" s="9">
        <f>$G$4*1</f>
        <v>13</v>
      </c>
      <c r="F10" s="10">
        <f>$G$4*2</f>
        <v>26</v>
      </c>
      <c r="G10" s="10">
        <f>$G$4*3</f>
        <v>39</v>
      </c>
      <c r="H10" s="10">
        <f>$G$4*4</f>
        <v>52</v>
      </c>
      <c r="I10" s="10">
        <f>$G$4*5</f>
        <v>65</v>
      </c>
      <c r="J10" s="10">
        <f>$G$4*6</f>
        <v>78</v>
      </c>
      <c r="K10" s="10">
        <f>$G$4*7</f>
        <v>91</v>
      </c>
      <c r="L10" s="10">
        <f>$G$4*8</f>
        <v>104</v>
      </c>
      <c r="M10" s="10">
        <f>$G$4*9</f>
        <v>117</v>
      </c>
      <c r="N10" s="10">
        <f>$G$4*10</f>
        <v>130</v>
      </c>
    </row>
    <row r="11" spans="2:14" ht="13.8" thickTop="1" x14ac:dyDescent="0.2">
      <c r="B11" s="7" t="s">
        <v>18</v>
      </c>
      <c r="C11" s="4" t="s">
        <v>16</v>
      </c>
      <c r="D11" s="17">
        <f>$D$4*1</f>
        <v>11.2735</v>
      </c>
      <c r="E11" s="11">
        <f>$E$10+D11</f>
        <v>24.273499999999999</v>
      </c>
      <c r="F11" s="12">
        <f>$F$10+D11</f>
        <v>37.273499999999999</v>
      </c>
      <c r="G11" s="12">
        <f>$G$10+D11</f>
        <v>50.273499999999999</v>
      </c>
      <c r="H11" s="12">
        <f>$H$10+D11</f>
        <v>63.273499999999999</v>
      </c>
      <c r="I11" s="12">
        <f>$I$10+D11</f>
        <v>76.273499999999999</v>
      </c>
      <c r="J11" s="12">
        <f>$J$10+D11</f>
        <v>89.273499999999999</v>
      </c>
      <c r="K11" s="12">
        <f>$K$10+D11</f>
        <v>102.2735</v>
      </c>
      <c r="L11" s="12">
        <f>$L$10+D11</f>
        <v>115.2735</v>
      </c>
      <c r="M11" s="12">
        <f>$M$10+D11</f>
        <v>128.27350000000001</v>
      </c>
      <c r="N11" s="12">
        <f>$N$10+D11</f>
        <v>141.27350000000001</v>
      </c>
    </row>
    <row r="12" spans="2:14" x14ac:dyDescent="0.2">
      <c r="B12" s="7" t="s">
        <v>21</v>
      </c>
      <c r="C12" s="2" t="s">
        <v>7</v>
      </c>
      <c r="D12" s="18">
        <f>$D$4*2</f>
        <v>22.547000000000001</v>
      </c>
      <c r="E12" s="13">
        <f t="shared" ref="E12:E20" si="0">$E$10+D12</f>
        <v>35.546999999999997</v>
      </c>
      <c r="F12" s="14">
        <f t="shared" ref="F12:F20" si="1">$F$10+D12</f>
        <v>48.546999999999997</v>
      </c>
      <c r="G12" s="14">
        <f t="shared" ref="G12:G20" si="2">$G$10+D12</f>
        <v>61.546999999999997</v>
      </c>
      <c r="H12" s="14">
        <f t="shared" ref="H12:H20" si="3">$H$10+D12</f>
        <v>74.546999999999997</v>
      </c>
      <c r="I12" s="14">
        <f t="shared" ref="I12:I20" si="4">$I$10+D12</f>
        <v>87.546999999999997</v>
      </c>
      <c r="J12" s="14">
        <f t="shared" ref="J12:J20" si="5">$J$10+D12</f>
        <v>100.547</v>
      </c>
      <c r="K12" s="14">
        <f t="shared" ref="K12:K20" si="6">$K$10+D12</f>
        <v>113.547</v>
      </c>
      <c r="L12" s="14">
        <f t="shared" ref="L12:L20" si="7">$L$10+D12</f>
        <v>126.547</v>
      </c>
      <c r="M12" s="14">
        <f t="shared" ref="M12:M20" si="8">$M$10+D12</f>
        <v>139.547</v>
      </c>
      <c r="N12" s="14">
        <f t="shared" ref="N12:N20" si="9">$N$10+D12</f>
        <v>152.547</v>
      </c>
    </row>
    <row r="13" spans="2:14" x14ac:dyDescent="0.2">
      <c r="C13" s="2" t="s">
        <v>8</v>
      </c>
      <c r="D13" s="18">
        <f>$D$4*3</f>
        <v>33.820500000000003</v>
      </c>
      <c r="E13" s="13">
        <f t="shared" si="0"/>
        <v>46.820500000000003</v>
      </c>
      <c r="F13" s="14">
        <f t="shared" si="1"/>
        <v>59.820500000000003</v>
      </c>
      <c r="G13" s="14">
        <f t="shared" si="2"/>
        <v>72.82050000000001</v>
      </c>
      <c r="H13" s="14">
        <f t="shared" si="3"/>
        <v>85.82050000000001</v>
      </c>
      <c r="I13" s="14">
        <f t="shared" si="4"/>
        <v>98.82050000000001</v>
      </c>
      <c r="J13" s="14">
        <f t="shared" si="5"/>
        <v>111.82050000000001</v>
      </c>
      <c r="K13" s="14">
        <f t="shared" si="6"/>
        <v>124.82050000000001</v>
      </c>
      <c r="L13" s="14">
        <f t="shared" si="7"/>
        <v>137.82050000000001</v>
      </c>
      <c r="M13" s="14">
        <f t="shared" si="8"/>
        <v>150.82050000000001</v>
      </c>
      <c r="N13" s="14">
        <f t="shared" si="9"/>
        <v>163.82050000000001</v>
      </c>
    </row>
    <row r="14" spans="2:14" x14ac:dyDescent="0.2">
      <c r="C14" s="2" t="s">
        <v>9</v>
      </c>
      <c r="D14" s="18">
        <f>$D$4*4</f>
        <v>45.094000000000001</v>
      </c>
      <c r="E14" s="13">
        <f t="shared" si="0"/>
        <v>58.094000000000001</v>
      </c>
      <c r="F14" s="14">
        <f t="shared" si="1"/>
        <v>71.093999999999994</v>
      </c>
      <c r="G14" s="14">
        <f t="shared" si="2"/>
        <v>84.093999999999994</v>
      </c>
      <c r="H14" s="14">
        <f t="shared" si="3"/>
        <v>97.093999999999994</v>
      </c>
      <c r="I14" s="14">
        <f t="shared" si="4"/>
        <v>110.09399999999999</v>
      </c>
      <c r="J14" s="14">
        <f t="shared" si="5"/>
        <v>123.09399999999999</v>
      </c>
      <c r="K14" s="14">
        <f t="shared" si="6"/>
        <v>136.09399999999999</v>
      </c>
      <c r="L14" s="14">
        <f t="shared" si="7"/>
        <v>149.09399999999999</v>
      </c>
      <c r="M14" s="14">
        <f t="shared" si="8"/>
        <v>162.09399999999999</v>
      </c>
      <c r="N14" s="14">
        <f t="shared" si="9"/>
        <v>175.09399999999999</v>
      </c>
    </row>
    <row r="15" spans="2:14" x14ac:dyDescent="0.2">
      <c r="C15" s="2" t="s">
        <v>10</v>
      </c>
      <c r="D15" s="18">
        <f>$D$4*5</f>
        <v>56.3675</v>
      </c>
      <c r="E15" s="13">
        <f t="shared" si="0"/>
        <v>69.367500000000007</v>
      </c>
      <c r="F15" s="14">
        <f t="shared" si="1"/>
        <v>82.367500000000007</v>
      </c>
      <c r="G15" s="14">
        <f t="shared" si="2"/>
        <v>95.367500000000007</v>
      </c>
      <c r="H15" s="14">
        <f t="shared" si="3"/>
        <v>108.36750000000001</v>
      </c>
      <c r="I15" s="14">
        <f t="shared" si="4"/>
        <v>121.36750000000001</v>
      </c>
      <c r="J15" s="14">
        <f t="shared" si="5"/>
        <v>134.36750000000001</v>
      </c>
      <c r="K15" s="14">
        <f t="shared" si="6"/>
        <v>147.36750000000001</v>
      </c>
      <c r="L15" s="14">
        <f t="shared" si="7"/>
        <v>160.36750000000001</v>
      </c>
      <c r="M15" s="14">
        <f t="shared" si="8"/>
        <v>173.36750000000001</v>
      </c>
      <c r="N15" s="14">
        <f t="shared" si="9"/>
        <v>186.36750000000001</v>
      </c>
    </row>
    <row r="16" spans="2:14" x14ac:dyDescent="0.2">
      <c r="C16" s="2" t="s">
        <v>11</v>
      </c>
      <c r="D16" s="18">
        <f>$D$4*6</f>
        <v>67.641000000000005</v>
      </c>
      <c r="E16" s="13">
        <f t="shared" si="0"/>
        <v>80.641000000000005</v>
      </c>
      <c r="F16" s="14">
        <f t="shared" si="1"/>
        <v>93.641000000000005</v>
      </c>
      <c r="G16" s="14">
        <f t="shared" si="2"/>
        <v>106.64100000000001</v>
      </c>
      <c r="H16" s="14">
        <f t="shared" si="3"/>
        <v>119.64100000000001</v>
      </c>
      <c r="I16" s="14">
        <f t="shared" si="4"/>
        <v>132.64100000000002</v>
      </c>
      <c r="J16" s="14">
        <f t="shared" si="5"/>
        <v>145.64100000000002</v>
      </c>
      <c r="K16" s="14">
        <f t="shared" si="6"/>
        <v>158.64100000000002</v>
      </c>
      <c r="L16" s="14">
        <f t="shared" si="7"/>
        <v>171.64100000000002</v>
      </c>
      <c r="M16" s="14">
        <f t="shared" si="8"/>
        <v>184.64100000000002</v>
      </c>
      <c r="N16" s="14">
        <f t="shared" si="9"/>
        <v>197.64100000000002</v>
      </c>
    </row>
    <row r="17" spans="2:14" x14ac:dyDescent="0.2">
      <c r="C17" s="2" t="s">
        <v>12</v>
      </c>
      <c r="D17" s="18">
        <f>$D$4*7</f>
        <v>78.914500000000004</v>
      </c>
      <c r="E17" s="13">
        <f t="shared" si="0"/>
        <v>91.914500000000004</v>
      </c>
      <c r="F17" s="14">
        <f t="shared" si="1"/>
        <v>104.9145</v>
      </c>
      <c r="G17" s="14">
        <f t="shared" si="2"/>
        <v>117.9145</v>
      </c>
      <c r="H17" s="14">
        <f t="shared" si="3"/>
        <v>130.9145</v>
      </c>
      <c r="I17" s="14">
        <f t="shared" si="4"/>
        <v>143.9145</v>
      </c>
      <c r="J17" s="14">
        <f t="shared" si="5"/>
        <v>156.9145</v>
      </c>
      <c r="K17" s="14">
        <f t="shared" si="6"/>
        <v>169.9145</v>
      </c>
      <c r="L17" s="14">
        <f t="shared" si="7"/>
        <v>182.9145</v>
      </c>
      <c r="M17" s="14">
        <f t="shared" si="8"/>
        <v>195.9145</v>
      </c>
      <c r="N17" s="14">
        <f t="shared" si="9"/>
        <v>208.9145</v>
      </c>
    </row>
    <row r="18" spans="2:14" x14ac:dyDescent="0.2">
      <c r="C18" s="2" t="s">
        <v>13</v>
      </c>
      <c r="D18" s="18">
        <f>$D$4*8</f>
        <v>90.188000000000002</v>
      </c>
      <c r="E18" s="13">
        <f t="shared" si="0"/>
        <v>103.188</v>
      </c>
      <c r="F18" s="14">
        <f t="shared" si="1"/>
        <v>116.188</v>
      </c>
      <c r="G18" s="14">
        <f t="shared" si="2"/>
        <v>129.18799999999999</v>
      </c>
      <c r="H18" s="14">
        <f t="shared" si="3"/>
        <v>142.18799999999999</v>
      </c>
      <c r="I18" s="14">
        <f t="shared" si="4"/>
        <v>155.18799999999999</v>
      </c>
      <c r="J18" s="14">
        <f t="shared" si="5"/>
        <v>168.18799999999999</v>
      </c>
      <c r="K18" s="14">
        <f t="shared" si="6"/>
        <v>181.18799999999999</v>
      </c>
      <c r="L18" s="14">
        <f t="shared" si="7"/>
        <v>194.18799999999999</v>
      </c>
      <c r="M18" s="14">
        <f t="shared" si="8"/>
        <v>207.18799999999999</v>
      </c>
      <c r="N18" s="14">
        <f t="shared" si="9"/>
        <v>220.18799999999999</v>
      </c>
    </row>
    <row r="19" spans="2:14" x14ac:dyDescent="0.2">
      <c r="C19" s="2" t="s">
        <v>14</v>
      </c>
      <c r="D19" s="18">
        <f>$D$4*9</f>
        <v>101.4615</v>
      </c>
      <c r="E19" s="13">
        <f t="shared" si="0"/>
        <v>114.4615</v>
      </c>
      <c r="F19" s="14">
        <f t="shared" si="1"/>
        <v>127.4615</v>
      </c>
      <c r="G19" s="14">
        <f t="shared" si="2"/>
        <v>140.4615</v>
      </c>
      <c r="H19" s="14">
        <f t="shared" si="3"/>
        <v>153.4615</v>
      </c>
      <c r="I19" s="14">
        <f t="shared" si="4"/>
        <v>166.4615</v>
      </c>
      <c r="J19" s="14">
        <f t="shared" si="5"/>
        <v>179.4615</v>
      </c>
      <c r="K19" s="14">
        <f t="shared" si="6"/>
        <v>192.4615</v>
      </c>
      <c r="L19" s="14">
        <f t="shared" si="7"/>
        <v>205.4615</v>
      </c>
      <c r="M19" s="14">
        <f t="shared" si="8"/>
        <v>218.4615</v>
      </c>
      <c r="N19" s="14">
        <f t="shared" si="9"/>
        <v>231.4615</v>
      </c>
    </row>
    <row r="20" spans="2:14" x14ac:dyDescent="0.2">
      <c r="C20" s="2" t="s">
        <v>15</v>
      </c>
      <c r="D20" s="18">
        <f>$D$4*10</f>
        <v>112.735</v>
      </c>
      <c r="E20" s="13">
        <f t="shared" si="0"/>
        <v>125.735</v>
      </c>
      <c r="F20" s="14">
        <f t="shared" si="1"/>
        <v>138.73500000000001</v>
      </c>
      <c r="G20" s="14">
        <f t="shared" si="2"/>
        <v>151.73500000000001</v>
      </c>
      <c r="H20" s="14">
        <f t="shared" si="3"/>
        <v>164.73500000000001</v>
      </c>
      <c r="I20" s="14">
        <f t="shared" si="4"/>
        <v>177.73500000000001</v>
      </c>
      <c r="J20" s="14">
        <f t="shared" si="5"/>
        <v>190.73500000000001</v>
      </c>
      <c r="K20" s="14">
        <f t="shared" si="6"/>
        <v>203.73500000000001</v>
      </c>
      <c r="L20" s="14">
        <f t="shared" si="7"/>
        <v>216.73500000000001</v>
      </c>
      <c r="M20" s="14">
        <f t="shared" si="8"/>
        <v>229.73500000000001</v>
      </c>
      <c r="N20" s="14">
        <f t="shared" si="9"/>
        <v>242.73500000000001</v>
      </c>
    </row>
    <row r="22" spans="2:14" x14ac:dyDescent="0.2">
      <c r="E22" s="8" t="s">
        <v>22</v>
      </c>
    </row>
    <row r="23" spans="2:14" x14ac:dyDescent="0.2">
      <c r="C23" s="19" t="s">
        <v>4</v>
      </c>
      <c r="D23" s="20"/>
      <c r="E23" s="3" t="s">
        <v>6</v>
      </c>
      <c r="F23" s="2" t="s">
        <v>7</v>
      </c>
      <c r="G23" s="2" t="s">
        <v>8</v>
      </c>
      <c r="H23" s="2" t="s">
        <v>9</v>
      </c>
      <c r="I23" s="2" t="s">
        <v>10</v>
      </c>
      <c r="J23" s="2" t="s">
        <v>11</v>
      </c>
      <c r="K23" s="2" t="s">
        <v>12</v>
      </c>
      <c r="L23" s="2" t="s">
        <v>13</v>
      </c>
      <c r="M23" s="2" t="s">
        <v>14</v>
      </c>
      <c r="N23" s="2" t="s">
        <v>15</v>
      </c>
    </row>
    <row r="24" spans="2:14" ht="13.8" thickBot="1" x14ac:dyDescent="0.25">
      <c r="C24" s="21"/>
      <c r="D24" s="22"/>
      <c r="E24" s="9">
        <f>$G$4*1</f>
        <v>13</v>
      </c>
      <c r="F24" s="10">
        <f>$G$4*2</f>
        <v>26</v>
      </c>
      <c r="G24" s="10">
        <f>$G$4*3</f>
        <v>39</v>
      </c>
      <c r="H24" s="10">
        <f>$G$4*4</f>
        <v>52</v>
      </c>
      <c r="I24" s="10">
        <f>$G$4*5</f>
        <v>65</v>
      </c>
      <c r="J24" s="10">
        <f>$G$4*6</f>
        <v>78</v>
      </c>
      <c r="K24" s="10">
        <f>$G$4*7</f>
        <v>91</v>
      </c>
      <c r="L24" s="10">
        <f>$G$4*8</f>
        <v>104</v>
      </c>
      <c r="M24" s="10">
        <f>$G$4*9</f>
        <v>117</v>
      </c>
      <c r="N24" s="10">
        <f>$G$4*10</f>
        <v>130</v>
      </c>
    </row>
    <row r="25" spans="2:14" ht="13.8" thickTop="1" x14ac:dyDescent="0.2">
      <c r="B25" s="7" t="s">
        <v>18</v>
      </c>
      <c r="C25" s="4" t="s">
        <v>16</v>
      </c>
      <c r="D25" s="17">
        <f>$D$4*1</f>
        <v>11.2735</v>
      </c>
      <c r="E25" s="11">
        <f>ABS($E$24-D25)</f>
        <v>1.7264999999999997</v>
      </c>
      <c r="F25" s="12">
        <f>ABS($F$24-D25)</f>
        <v>14.7265</v>
      </c>
      <c r="G25" s="12">
        <f>ABS($G$24-D25)</f>
        <v>27.726500000000001</v>
      </c>
      <c r="H25" s="12">
        <f>ABS($H$24-D25)</f>
        <v>40.726500000000001</v>
      </c>
      <c r="I25" s="12">
        <f>ABS($I$24-D25)</f>
        <v>53.726500000000001</v>
      </c>
      <c r="J25" s="12">
        <f>ABS($J$24-D25)</f>
        <v>66.726500000000001</v>
      </c>
      <c r="K25" s="12">
        <f>ABS($K$24-D25)</f>
        <v>79.726500000000001</v>
      </c>
      <c r="L25" s="12">
        <f>ABS($L$24-D25)</f>
        <v>92.726500000000001</v>
      </c>
      <c r="M25" s="12">
        <f>ABS($M$24-D25)</f>
        <v>105.7265</v>
      </c>
      <c r="N25" s="12">
        <f>ABS($N$24-D25)</f>
        <v>118.7265</v>
      </c>
    </row>
    <row r="26" spans="2:14" x14ac:dyDescent="0.2">
      <c r="B26" s="7" t="s">
        <v>21</v>
      </c>
      <c r="C26" s="2" t="s">
        <v>7</v>
      </c>
      <c r="D26" s="18">
        <f>$D$4*2</f>
        <v>22.547000000000001</v>
      </c>
      <c r="E26" s="13">
        <f t="shared" ref="E26:E34" si="10">ABS($E$24-D26)</f>
        <v>9.5470000000000006</v>
      </c>
      <c r="F26" s="14">
        <f t="shared" ref="F26:F34" si="11">ABS($F$24-D26)</f>
        <v>3.4529999999999994</v>
      </c>
      <c r="G26" s="14">
        <f t="shared" ref="G26:G34" si="12">ABS($G$24-D26)</f>
        <v>16.452999999999999</v>
      </c>
      <c r="H26" s="14">
        <f t="shared" ref="H26:H34" si="13">ABS($H$24-D26)</f>
        <v>29.452999999999999</v>
      </c>
      <c r="I26" s="14">
        <f t="shared" ref="I26:I34" si="14">ABS($I$24-D26)</f>
        <v>42.453000000000003</v>
      </c>
      <c r="J26" s="14">
        <f t="shared" ref="J26:J34" si="15">ABS($J$24-D26)</f>
        <v>55.453000000000003</v>
      </c>
      <c r="K26" s="14">
        <f t="shared" ref="K26:K34" si="16">ABS($K$24-D26)</f>
        <v>68.453000000000003</v>
      </c>
      <c r="L26" s="14">
        <f t="shared" ref="L26:L34" si="17">ABS($L$24-D26)</f>
        <v>81.453000000000003</v>
      </c>
      <c r="M26" s="14">
        <f t="shared" ref="M26:M34" si="18">ABS($M$24-D26)</f>
        <v>94.453000000000003</v>
      </c>
      <c r="N26" s="14">
        <f t="shared" ref="N26:N34" si="19">ABS($N$24-D26)</f>
        <v>107.453</v>
      </c>
    </row>
    <row r="27" spans="2:14" x14ac:dyDescent="0.2">
      <c r="C27" s="2" t="s">
        <v>8</v>
      </c>
      <c r="D27" s="18">
        <f>$D$4*3</f>
        <v>33.820500000000003</v>
      </c>
      <c r="E27" s="13">
        <f t="shared" si="10"/>
        <v>20.820500000000003</v>
      </c>
      <c r="F27" s="14">
        <f t="shared" si="11"/>
        <v>7.8205000000000027</v>
      </c>
      <c r="G27" s="14">
        <f t="shared" si="12"/>
        <v>5.1794999999999973</v>
      </c>
      <c r="H27" s="14">
        <f t="shared" si="13"/>
        <v>18.179499999999997</v>
      </c>
      <c r="I27" s="14">
        <f t="shared" si="14"/>
        <v>31.179499999999997</v>
      </c>
      <c r="J27" s="14">
        <f t="shared" si="15"/>
        <v>44.179499999999997</v>
      </c>
      <c r="K27" s="14">
        <f t="shared" si="16"/>
        <v>57.179499999999997</v>
      </c>
      <c r="L27" s="14">
        <f t="shared" si="17"/>
        <v>70.17949999999999</v>
      </c>
      <c r="M27" s="14">
        <f t="shared" si="18"/>
        <v>83.17949999999999</v>
      </c>
      <c r="N27" s="14">
        <f t="shared" si="19"/>
        <v>96.17949999999999</v>
      </c>
    </row>
    <row r="28" spans="2:14" x14ac:dyDescent="0.2">
      <c r="C28" s="2" t="s">
        <v>9</v>
      </c>
      <c r="D28" s="18">
        <f>$D$4*4</f>
        <v>45.094000000000001</v>
      </c>
      <c r="E28" s="13">
        <f t="shared" si="10"/>
        <v>32.094000000000001</v>
      </c>
      <c r="F28" s="14">
        <f t="shared" si="11"/>
        <v>19.094000000000001</v>
      </c>
      <c r="G28" s="14">
        <f t="shared" si="12"/>
        <v>6.0940000000000012</v>
      </c>
      <c r="H28" s="14">
        <f t="shared" si="13"/>
        <v>6.9059999999999988</v>
      </c>
      <c r="I28" s="14">
        <f t="shared" si="14"/>
        <v>19.905999999999999</v>
      </c>
      <c r="J28" s="14">
        <f t="shared" si="15"/>
        <v>32.905999999999999</v>
      </c>
      <c r="K28" s="14">
        <f t="shared" si="16"/>
        <v>45.905999999999999</v>
      </c>
      <c r="L28" s="14">
        <f t="shared" si="17"/>
        <v>58.905999999999999</v>
      </c>
      <c r="M28" s="14">
        <f t="shared" si="18"/>
        <v>71.906000000000006</v>
      </c>
      <c r="N28" s="14">
        <f t="shared" si="19"/>
        <v>84.906000000000006</v>
      </c>
    </row>
    <row r="29" spans="2:14" x14ac:dyDescent="0.2">
      <c r="C29" s="2" t="s">
        <v>10</v>
      </c>
      <c r="D29" s="18">
        <f>$D$4*5</f>
        <v>56.3675</v>
      </c>
      <c r="E29" s="13">
        <f t="shared" si="10"/>
        <v>43.3675</v>
      </c>
      <c r="F29" s="14">
        <f t="shared" si="11"/>
        <v>30.3675</v>
      </c>
      <c r="G29" s="14">
        <f t="shared" si="12"/>
        <v>17.3675</v>
      </c>
      <c r="H29" s="14">
        <f t="shared" si="13"/>
        <v>4.3674999999999997</v>
      </c>
      <c r="I29" s="14">
        <f t="shared" si="14"/>
        <v>8.6325000000000003</v>
      </c>
      <c r="J29" s="14">
        <f t="shared" si="15"/>
        <v>21.6325</v>
      </c>
      <c r="K29" s="14">
        <f t="shared" si="16"/>
        <v>34.6325</v>
      </c>
      <c r="L29" s="14">
        <f t="shared" si="17"/>
        <v>47.6325</v>
      </c>
      <c r="M29" s="14">
        <f t="shared" si="18"/>
        <v>60.6325</v>
      </c>
      <c r="N29" s="14">
        <f t="shared" si="19"/>
        <v>73.632499999999993</v>
      </c>
    </row>
    <row r="30" spans="2:14" x14ac:dyDescent="0.2">
      <c r="C30" s="2" t="s">
        <v>11</v>
      </c>
      <c r="D30" s="18">
        <f>$D$4*6</f>
        <v>67.641000000000005</v>
      </c>
      <c r="E30" s="13">
        <f t="shared" si="10"/>
        <v>54.641000000000005</v>
      </c>
      <c r="F30" s="14">
        <f t="shared" si="11"/>
        <v>41.641000000000005</v>
      </c>
      <c r="G30" s="14">
        <f t="shared" si="12"/>
        <v>28.641000000000005</v>
      </c>
      <c r="H30" s="14">
        <f t="shared" si="13"/>
        <v>15.641000000000005</v>
      </c>
      <c r="I30" s="14">
        <f t="shared" si="14"/>
        <v>2.6410000000000053</v>
      </c>
      <c r="J30" s="14">
        <f t="shared" si="15"/>
        <v>10.358999999999995</v>
      </c>
      <c r="K30" s="14">
        <f t="shared" si="16"/>
        <v>23.358999999999995</v>
      </c>
      <c r="L30" s="14">
        <f t="shared" si="17"/>
        <v>36.358999999999995</v>
      </c>
      <c r="M30" s="14">
        <f t="shared" si="18"/>
        <v>49.358999999999995</v>
      </c>
      <c r="N30" s="14">
        <f t="shared" si="19"/>
        <v>62.358999999999995</v>
      </c>
    </row>
    <row r="31" spans="2:14" x14ac:dyDescent="0.2">
      <c r="C31" s="2" t="s">
        <v>12</v>
      </c>
      <c r="D31" s="18">
        <f>$D$4*7</f>
        <v>78.914500000000004</v>
      </c>
      <c r="E31" s="13">
        <f>ABS($E$24-D31)</f>
        <v>65.914500000000004</v>
      </c>
      <c r="F31" s="14">
        <f t="shared" si="11"/>
        <v>52.914500000000004</v>
      </c>
      <c r="G31" s="14">
        <f t="shared" si="12"/>
        <v>39.914500000000004</v>
      </c>
      <c r="H31" s="14">
        <f t="shared" si="13"/>
        <v>26.914500000000004</v>
      </c>
      <c r="I31" s="14">
        <f t="shared" si="14"/>
        <v>13.914500000000004</v>
      </c>
      <c r="J31" s="14">
        <f t="shared" si="15"/>
        <v>0.91450000000000387</v>
      </c>
      <c r="K31" s="14">
        <f t="shared" si="16"/>
        <v>12.085499999999996</v>
      </c>
      <c r="L31" s="14">
        <f t="shared" si="17"/>
        <v>25.085499999999996</v>
      </c>
      <c r="M31" s="14">
        <f t="shared" si="18"/>
        <v>38.085499999999996</v>
      </c>
      <c r="N31" s="14">
        <f t="shared" si="19"/>
        <v>51.085499999999996</v>
      </c>
    </row>
    <row r="32" spans="2:14" x14ac:dyDescent="0.2">
      <c r="C32" s="2" t="s">
        <v>13</v>
      </c>
      <c r="D32" s="18">
        <f>$D$4*8</f>
        <v>90.188000000000002</v>
      </c>
      <c r="E32" s="13">
        <f t="shared" si="10"/>
        <v>77.188000000000002</v>
      </c>
      <c r="F32" s="14">
        <f t="shared" si="11"/>
        <v>64.188000000000002</v>
      </c>
      <c r="G32" s="14">
        <f t="shared" si="12"/>
        <v>51.188000000000002</v>
      </c>
      <c r="H32" s="14">
        <f t="shared" si="13"/>
        <v>38.188000000000002</v>
      </c>
      <c r="I32" s="14">
        <f t="shared" si="14"/>
        <v>25.188000000000002</v>
      </c>
      <c r="J32" s="14">
        <f t="shared" si="15"/>
        <v>12.188000000000002</v>
      </c>
      <c r="K32" s="14">
        <f t="shared" si="16"/>
        <v>0.81199999999999761</v>
      </c>
      <c r="L32" s="14">
        <f t="shared" si="17"/>
        <v>13.811999999999998</v>
      </c>
      <c r="M32" s="14">
        <f t="shared" si="18"/>
        <v>26.811999999999998</v>
      </c>
      <c r="N32" s="14">
        <f t="shared" si="19"/>
        <v>39.811999999999998</v>
      </c>
    </row>
    <row r="33" spans="3:14" x14ac:dyDescent="0.2">
      <c r="C33" s="2" t="s">
        <v>14</v>
      </c>
      <c r="D33" s="18">
        <f>$D$4*9</f>
        <v>101.4615</v>
      </c>
      <c r="E33" s="13">
        <f t="shared" si="10"/>
        <v>88.461500000000001</v>
      </c>
      <c r="F33" s="14">
        <f t="shared" si="11"/>
        <v>75.461500000000001</v>
      </c>
      <c r="G33" s="14">
        <f t="shared" si="12"/>
        <v>62.461500000000001</v>
      </c>
      <c r="H33" s="14">
        <f t="shared" si="13"/>
        <v>49.461500000000001</v>
      </c>
      <c r="I33" s="14">
        <f t="shared" si="14"/>
        <v>36.461500000000001</v>
      </c>
      <c r="J33" s="14">
        <f t="shared" si="15"/>
        <v>23.461500000000001</v>
      </c>
      <c r="K33" s="14">
        <f t="shared" si="16"/>
        <v>10.461500000000001</v>
      </c>
      <c r="L33" s="14">
        <f t="shared" si="17"/>
        <v>2.5384999999999991</v>
      </c>
      <c r="M33" s="14">
        <f t="shared" si="18"/>
        <v>15.538499999999999</v>
      </c>
      <c r="N33" s="14">
        <f t="shared" si="19"/>
        <v>28.538499999999999</v>
      </c>
    </row>
    <row r="34" spans="3:14" x14ac:dyDescent="0.2">
      <c r="C34" s="2" t="s">
        <v>15</v>
      </c>
      <c r="D34" s="18">
        <f>$D$4*10</f>
        <v>112.735</v>
      </c>
      <c r="E34" s="13">
        <f t="shared" si="10"/>
        <v>99.734999999999999</v>
      </c>
      <c r="F34" s="14">
        <f t="shared" si="11"/>
        <v>86.734999999999999</v>
      </c>
      <c r="G34" s="14">
        <f t="shared" si="12"/>
        <v>73.734999999999999</v>
      </c>
      <c r="H34" s="14">
        <f t="shared" si="13"/>
        <v>60.734999999999999</v>
      </c>
      <c r="I34" s="14">
        <f t="shared" si="14"/>
        <v>47.734999999999999</v>
      </c>
      <c r="J34" s="14">
        <f t="shared" si="15"/>
        <v>34.734999999999999</v>
      </c>
      <c r="K34" s="14">
        <f t="shared" si="16"/>
        <v>21.734999999999999</v>
      </c>
      <c r="L34" s="14">
        <f t="shared" si="17"/>
        <v>8.7349999999999994</v>
      </c>
      <c r="M34" s="14">
        <f t="shared" si="18"/>
        <v>4.2650000000000006</v>
      </c>
      <c r="N34" s="14">
        <f t="shared" si="19"/>
        <v>17.265000000000001</v>
      </c>
    </row>
  </sheetData>
  <mergeCells count="2">
    <mergeCell ref="C23:D24"/>
    <mergeCell ref="C9:D10"/>
  </mergeCells>
  <phoneticPr fontId="1"/>
  <conditionalFormatting sqref="E10:N10 D11:N20 E24:N24 D25:N34">
    <cfRule type="cellIs" dxfId="0" priority="4" operator="between">
      <formula>$I$6</formula>
      <formula>$K$6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スプリアスの計算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冨川寿夫</dc:creator>
  <cp:lastModifiedBy>寿夫 冨川</cp:lastModifiedBy>
  <dcterms:created xsi:type="dcterms:W3CDTF">2024-05-09T08:19:25Z</dcterms:created>
  <dcterms:modified xsi:type="dcterms:W3CDTF">2026-04-03T06:02:39Z</dcterms:modified>
</cp:coreProperties>
</file>